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OH0572 - SO 03 Garsonier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'DOH0572 - SO 03 Garsonier...'!$C$118:$K$133</definedName>
    <definedName name="_xlnm.Print_Area" localSheetId="1">'DOH0572 - SO 03 Garsonier...'!$C$4:$J$76,'DOH0572 - SO 03 Garsonier...'!$C$82:$J$100,'DOH0572 - SO 03 Garsonier...'!$C$106:$J$133</definedName>
    <definedName name="_xlnm.Print_Titles" localSheetId="1">'DOH0572 - SO 03 Garsonier...'!$118:$118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5"/>
  <c r="F115"/>
  <c r="F113"/>
  <c r="E111"/>
  <c r="J91"/>
  <c r="F91"/>
  <c r="F89"/>
  <c r="E87"/>
  <c r="J24"/>
  <c r="E24"/>
  <c r="J116"/>
  <c r="J23"/>
  <c r="J18"/>
  <c r="E18"/>
  <c r="F116"/>
  <c r="J17"/>
  <c r="J12"/>
  <c r="J89"/>
  <c r="E7"/>
  <c r="E109"/>
  <c i="1" r="L90"/>
  <c r="AM90"/>
  <c r="AM89"/>
  <c r="L89"/>
  <c r="AM87"/>
  <c r="L87"/>
  <c r="L85"/>
  <c r="L84"/>
  <c i="2" r="BK133"/>
  <c r="BK128"/>
  <c r="J132"/>
  <c r="J133"/>
  <c r="J128"/>
  <c r="J124"/>
  <c r="BK132"/>
  <c r="BK129"/>
  <c r="BK123"/>
  <c r="BK130"/>
  <c r="BK126"/>
  <c r="J130"/>
  <c r="BK125"/>
  <c r="BK124"/>
  <c r="BK131"/>
  <c r="J125"/>
  <c r="J122"/>
  <c r="J131"/>
  <c r="J126"/>
  <c r="BK122"/>
  <c r="J129"/>
  <c r="J123"/>
  <c i="1" r="AS94"/>
  <c i="2" l="1" r="BK121"/>
  <c r="J121"/>
  <c r="J98"/>
  <c r="P121"/>
  <c r="R121"/>
  <c r="T121"/>
  <c r="BK127"/>
  <c r="J127"/>
  <c r="J99"/>
  <c r="P127"/>
  <c r="R127"/>
  <c r="T127"/>
  <c r="F92"/>
  <c r="J113"/>
  <c r="J92"/>
  <c r="BF124"/>
  <c r="BF126"/>
  <c r="BF131"/>
  <c r="BF133"/>
  <c r="E85"/>
  <c r="BF128"/>
  <c r="BF130"/>
  <c r="BF132"/>
  <c r="BF122"/>
  <c r="BF123"/>
  <c r="BF125"/>
  <c r="BF129"/>
  <c r="F37"/>
  <c i="1" r="BD95"/>
  <c r="BD94"/>
  <c r="W33"/>
  <c i="2" r="F36"/>
  <c i="1" r="BC95"/>
  <c r="BC94"/>
  <c r="W32"/>
  <c i="2" r="J33"/>
  <c i="1" r="AV95"/>
  <c i="2" r="F35"/>
  <c i="1" r="BB95"/>
  <c r="BB94"/>
  <c r="W31"/>
  <c i="2" r="F33"/>
  <c i="1" r="AZ95"/>
  <c r="AZ94"/>
  <c r="W29"/>
  <c i="2" l="1" r="R120"/>
  <c r="R119"/>
  <c r="T120"/>
  <c r="T119"/>
  <c r="P120"/>
  <c r="P119"/>
  <c i="1" r="AU95"/>
  <c i="2" r="BK120"/>
  <c r="J120"/>
  <c r="J97"/>
  <c i="1" r="AY94"/>
  <c i="2" r="J34"/>
  <c i="1" r="AW95"/>
  <c r="AT95"/>
  <c r="AU94"/>
  <c i="2" r="F34"/>
  <c i="1" r="BA95"/>
  <c r="BA94"/>
  <c r="AW94"/>
  <c r="AK30"/>
  <c r="AX94"/>
  <c r="AV94"/>
  <c r="AK29"/>
  <c i="2" l="1" r="BK119"/>
  <c r="J119"/>
  <c r="J96"/>
  <c i="1" r="W30"/>
  <c r="AT94"/>
  <c i="2" l="1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<sst xmlns="http://schemas.openxmlformats.org/spreadsheetml/2006/main">
  <si>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</si>
  <si>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</si>
  <si>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</si>
  <si>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</si>
  <si>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</si>
  <si>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{7985ad3a-ce7b-449b-bc13-5049ac60aa9a}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</si>
  <si>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</si>
  <si>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</si>
  <si>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</si>
  <si>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</si>
  <si>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</si>
  <si>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</si>
  <si>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</si>
  <si>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</si>
  <si>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DOH064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</si>
  <si>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</si>
  <si>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</si>
  <si>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Oprava bytových jednotek  a spol. prostor budovy 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</si>
  <si>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</si>
  <si>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</si>
  <si>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</si>
  <si>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</si>
  <si>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</si>
  <si>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</si>
  <si>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</si>
  <si>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</si>
  <si>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FNOL, I.P.Pavlova 6, Olomouc</t>
  </si>
  <si>
    <t>DIČ:</t>
  </si>
  <si>
    <t>Uchazeč:</t>
  </si>
  <si>
    <t>Vyplň údaj</t>
  </si>
  <si>
    <t>Projektant:</t>
  </si>
  <si>
    <t>Ing. arch. Jan Dohnal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</si>
  <si>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</si>
  <si>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</si>
  <si>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</si>
  <si>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</si>
  <si>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</si>
  <si>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</si>
  <si>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</si>
  <si>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</si>
  <si>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</si>
  <si>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</si>
  <si>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</si>
  <si>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</si>
  <si>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</si>
  <si>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</si>
  <si>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</si>
  <si>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</si>
  <si>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</si>
  <si>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</si>
  <si>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</si>
  <si>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</si>
  <si>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</si>
  <si>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</si>
  <si>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</si>
  <si>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</si>
  <si>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</si>
  <si>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</si>
  <si>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</si>
  <si>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</si>
  <si>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</si>
  <si>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</si>
  <si>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</si>
  <si>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</si>
  <si>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</si>
  <si>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</si>
  <si>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</si>
  <si>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</si>
  <si>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</si>
  <si>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</si>
  <si>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</si>
  <si>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</si>
  <si>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</si>
  <si>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</si>
  <si>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</si>
  <si>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</si>
  <si>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</si>
  <si>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</si>
  <si>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</si>
  <si>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</si>
  <si>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</si>
  <si>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DOH0572</t>
  </si>
  <si>
    <t>SO 03 Garsoniera s dvouřadou kuchyní - vybavení nábytkem</t>
  </si>
  <si>
    <t>STA</t>
  </si>
  <si>
    <t>1</t>
  </si>
  <si>
    <t>{13b0a7d2-166c-4964-abae-3fff3870c03e}</t>
  </si>
  <si>
    <t>KRYCÍ LIST SOUPISU PRACÍ</t>
  </si>
  <si>
    <t>Objekt:</t>
  </si>
  <si>
    <t>DOH0572 - SO 03 Garsoniera s dvouřadou kuchyní - vybavení nábytkem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</si>
  <si>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</si>
  <si>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</si>
  <si>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</si>
  <si>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</si>
  <si>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</si>
  <si>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</si>
  <si>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700 - Spotřebiče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</si>
  <si>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</si>
  <si>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</si>
  <si>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</si>
  <si>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</si>
  <si>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</si>
  <si>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</si>
  <si>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</si>
  <si>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</si>
  <si>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</si>
  <si>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</si>
  <si>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</si>
  <si>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</si>
  <si>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</si>
  <si>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</si>
  <si>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</si>
  <si>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</si>
  <si>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</si>
  <si>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</si>
  <si>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700</t>
  </si>
  <si>
    <t>Spotřebiče</t>
  </si>
  <si>
    <t>K</t>
  </si>
  <si>
    <t>711(R)</t>
  </si>
  <si>
    <t>vestavná elektrická varná deska dvouplotýnková, sklokeramická, dotyková - viz vybavení nábytkem N/01</t>
  </si>
  <si>
    <t>ks</t>
  </si>
  <si>
    <t>16</t>
  </si>
  <si>
    <t>564688789</t>
  </si>
  <si>
    <t>712(R)</t>
  </si>
  <si>
    <t xml:space="preserve">vestavná výsuvná  cirkulační digestoř s filtrem a LED osvětlením, cca 600/300/180mm - viz vybavení nábytkem N/01</t>
  </si>
  <si>
    <t>-201159299</t>
  </si>
  <si>
    <t>3</t>
  </si>
  <si>
    <t>713(R)</t>
  </si>
  <si>
    <t>vestavná lednice s horní mrazicí částí cca 1220/540/540mm objem 175-200l - viz vybavení nábytkem N/01</t>
  </si>
  <si>
    <t>-1132978825</t>
  </si>
  <si>
    <t>4</t>
  </si>
  <si>
    <t>714(R)</t>
  </si>
  <si>
    <t>vestavná mikrovlnná trouba , cca 600/400/320mm - viz vybavení nábytkem N/01</t>
  </si>
  <si>
    <t>1270581364</t>
  </si>
  <si>
    <t>5</t>
  </si>
  <si>
    <t>715(R)</t>
  </si>
  <si>
    <t xml:space="preserve">vestavná pračka s předním plněním  cca 600/540/840mm - viz vybavení nábytkem N/01</t>
  </si>
  <si>
    <t>1799851741</t>
  </si>
  <si>
    <t>766</t>
  </si>
  <si>
    <t>Konstrukce truhlářské</t>
  </si>
  <si>
    <t>6</t>
  </si>
  <si>
    <t>766005(R)</t>
  </si>
  <si>
    <t>N/01 - D+M kuchyňské linky 600/2400/2400mm bez spotřebičů - viz výpis prvků</t>
  </si>
  <si>
    <t>kpl</t>
  </si>
  <si>
    <t>-453248392</t>
  </si>
  <si>
    <t>7</t>
  </si>
  <si>
    <t>766006(R)</t>
  </si>
  <si>
    <t>N/01 - D+M stolu 600/1800/900mm - viz výpis prvků</t>
  </si>
  <si>
    <t>-1421286025</t>
  </si>
  <si>
    <t>8</t>
  </si>
  <si>
    <t>766007(R)</t>
  </si>
  <si>
    <t>N/02 - D+M věšákové zástěny 600/2400/350mm - viz výpis prvků</t>
  </si>
  <si>
    <t>-921733504</t>
  </si>
  <si>
    <t>9</t>
  </si>
  <si>
    <t>766008(R)</t>
  </si>
  <si>
    <t>N/03 - D+M skříňky pod umyvadlo 550/500/340mm - viz výpis prvků</t>
  </si>
  <si>
    <t>404496450</t>
  </si>
  <si>
    <t>10</t>
  </si>
  <si>
    <t>766009(R)</t>
  </si>
  <si>
    <t>N/04 - D+M zrcadlové skříňky 600/800/120mm - viz výpis prvků</t>
  </si>
  <si>
    <t>934468199</t>
  </si>
  <si>
    <t>11</t>
  </si>
  <si>
    <t>766011(R)</t>
  </si>
  <si>
    <t>N/05- dodání barové židle - viz výpis prvků</t>
  </si>
  <si>
    <t>1611120405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</si>
</sst>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DOH064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 xml:space="preserve">Oprava bytových jednotek  a spol. prostor budovy YD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Olomouc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8. 7. 2021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FNOL, I.P.Pavlova 6, Olomouc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Ing. arch. Jan Dohnal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'DOH0572 - SO 03 Garsonier...'!J30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'DOH0572 - SO 03 Garsonier...'!P119</f>
        <v>0</v>
      </c>
      <c r="AV95" s="125">
        <f>'DOH0572 - SO 03 Garsonier...'!J33</f>
        <v>0</v>
      </c>
      <c r="AW95" s="125">
        <f>'DOH0572 - SO 03 Garsonier...'!J34</f>
        <v>0</v>
      </c>
      <c r="AX95" s="125">
        <f>'DOH0572 - SO 03 Garsonier...'!J35</f>
        <v>0</v>
      </c>
      <c r="AY95" s="125">
        <f>'DOH0572 - SO 03 Garsonier...'!J36</f>
        <v>0</v>
      </c>
      <c r="AZ95" s="125">
        <f>'DOH0572 - SO 03 Garsonier...'!F33</f>
        <v>0</v>
      </c>
      <c r="BA95" s="125">
        <f>'DOH0572 - SO 03 Garsonier...'!F34</f>
        <v>0</v>
      </c>
      <c r="BB95" s="125">
        <f>'DOH0572 - SO 03 Garsonier...'!F35</f>
        <v>0</v>
      </c>
      <c r="BC95" s="125">
        <f>'DOH0572 - SO 03 Garsonier...'!F36</f>
        <v>0</v>
      </c>
      <c r="BD95" s="127">
        <f>'DOH0572 - SO 03 Garsonier...'!F37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84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bjSQSXF7KpUGlTvFpMaKy01ERwKaiB2X/hoaq7p+Pmf972siZz3hPshGvMkdEtIoqYFQ8u7bopuZPoHQkSNKBw==" hashValue="v3ty3XmBU5M9bo5SmPQyWCEnL8mg6e7auarr7NXKqHRJtGs0djVaVqMAoxrtPgBtFdiUW++5VqgHtXafFVraX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OH0572 - SO 03 Garsonie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84</v>
      </c>
    </row>
    <row r="4" s="1" customFormat="1" ht="24.96" customHeight="1">
      <c r="B4" s="17"/>
      <c r="D4" s="131" t="s">
        <v>86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 xml:space="preserve">Oprava bytových jednotek  a spol. prostor budovy YD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30" customHeight="1">
      <c r="A9" s="35"/>
      <c r="B9" s="41"/>
      <c r="C9" s="35"/>
      <c r="D9" s="35"/>
      <c r="E9" s="135" t="s">
        <v>88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8. 7. 2021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26</v>
      </c>
      <c r="F15" s="35"/>
      <c r="G15" s="35"/>
      <c r="H15" s="35"/>
      <c r="I15" s="133" t="s">
        <v>27</v>
      </c>
      <c r="J15" s="136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">
        <v>31</v>
      </c>
      <c r="F21" s="35"/>
      <c r="G21" s="35"/>
      <c r="H21" s="35"/>
      <c r="I21" s="133" t="s">
        <v>27</v>
      </c>
      <c r="J21" s="136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33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27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36</v>
      </c>
      <c r="E30" s="35"/>
      <c r="F30" s="35"/>
      <c r="G30" s="35"/>
      <c r="H30" s="35"/>
      <c r="I30" s="35"/>
      <c r="J30" s="144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38</v>
      </c>
      <c r="G32" s="35"/>
      <c r="H32" s="35"/>
      <c r="I32" s="145" t="s">
        <v>37</v>
      </c>
      <c r="J32" s="145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40</v>
      </c>
      <c r="E33" s="133" t="s">
        <v>41</v>
      </c>
      <c r="F33" s="147">
        <f>ROUND((SUM(BE119:BE133)),  2)</f>
        <v>0</v>
      </c>
      <c r="G33" s="35"/>
      <c r="H33" s="35"/>
      <c r="I33" s="148">
        <v>0.20999999999999999</v>
      </c>
      <c r="J33" s="147">
        <f>ROUND(((SUM(BE119:BE133))*I33),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42</v>
      </c>
      <c r="F34" s="147">
        <f>ROUND((SUM(BF119:BF133)),  2)</f>
        <v>0</v>
      </c>
      <c r="G34" s="35"/>
      <c r="H34" s="35"/>
      <c r="I34" s="148">
        <v>0.14999999999999999</v>
      </c>
      <c r="J34" s="147">
        <f>ROUND(((SUM(BF119:BF133))*I34),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43</v>
      </c>
      <c r="F35" s="147">
        <f>ROUND((SUM(BG119:BG133)),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44</v>
      </c>
      <c r="F36" s="147">
        <f>ROUND((SUM(BH119:BH133)),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45</v>
      </c>
      <c r="F37" s="147">
        <f>ROUND((SUM(BI119:BI133)),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89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 xml:space="preserve">Oprava bytových jednotek  a spol. prostor budovy YD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30" customHeight="1">
      <c r="A87" s="35"/>
      <c r="B87" s="36"/>
      <c r="C87" s="37"/>
      <c r="D87" s="37"/>
      <c r="E87" s="73" t="str">
        <f>E9</f>
        <v>DOH0572 - SO 03 Garsoniera s dvouřadou kuchyní - vybavení nábytkem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Olomouc</v>
      </c>
      <c r="G89" s="37"/>
      <c r="H89" s="37"/>
      <c r="I89" s="29" t="s">
        <v>22</v>
      </c>
      <c r="J89" s="76" t="str">
        <f>IF(J12="","",J12)</f>
        <v>8. 7. 2021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FNOL, I.P.Pavlova 6, Olomouc</v>
      </c>
      <c r="G91" s="37"/>
      <c r="H91" s="37"/>
      <c r="I91" s="29" t="s">
        <v>30</v>
      </c>
      <c r="J91" s="33" t="str">
        <f>E21</f>
        <v>Ing. arch. Jan Dohnal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90</v>
      </c>
      <c r="D94" s="169"/>
      <c r="E94" s="169"/>
      <c r="F94" s="169"/>
      <c r="G94" s="169"/>
      <c r="H94" s="169"/>
      <c r="I94" s="169"/>
      <c r="J94" s="170" t="s">
        <v>91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92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93</v>
      </c>
    </row>
    <row r="97" s="9" customFormat="1" ht="24.96" customHeight="1">
      <c r="A97" s="9"/>
      <c r="B97" s="172"/>
      <c r="C97" s="173"/>
      <c r="D97" s="174" t="s">
        <v>94</v>
      </c>
      <c r="E97" s="175"/>
      <c r="F97" s="175"/>
      <c r="G97" s="175"/>
      <c r="H97" s="175"/>
      <c r="I97" s="175"/>
      <c r="J97" s="176">
        <f>J120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95</v>
      </c>
      <c r="E98" s="181"/>
      <c r="F98" s="181"/>
      <c r="G98" s="181"/>
      <c r="H98" s="181"/>
      <c r="I98" s="181"/>
      <c r="J98" s="182">
        <f>J121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96</v>
      </c>
      <c r="E99" s="181"/>
      <c r="F99" s="181"/>
      <c r="G99" s="181"/>
      <c r="H99" s="181"/>
      <c r="I99" s="181"/>
      <c r="J99" s="182">
        <f>J127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97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67" t="str">
        <f>E7</f>
        <v xml:space="preserve">Oprava bytových jednotek  a spol. prostor budovy YD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87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30" customHeight="1">
      <c r="A111" s="35"/>
      <c r="B111" s="36"/>
      <c r="C111" s="37"/>
      <c r="D111" s="37"/>
      <c r="E111" s="73" t="str">
        <f>E9</f>
        <v>DOH0572 - SO 03 Garsoniera s dvouřadou kuchyní - vybavení nábytkem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>Olomouc</v>
      </c>
      <c r="G113" s="37"/>
      <c r="H113" s="37"/>
      <c r="I113" s="29" t="s">
        <v>22</v>
      </c>
      <c r="J113" s="76" t="str">
        <f>IF(J12="","",J12)</f>
        <v>8. 7. 2021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>FNOL, I.P.Pavlova 6, Olomouc</v>
      </c>
      <c r="G115" s="37"/>
      <c r="H115" s="37"/>
      <c r="I115" s="29" t="s">
        <v>30</v>
      </c>
      <c r="J115" s="33" t="str">
        <f>E21</f>
        <v>Ing. arch. Jan Dohnal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28</v>
      </c>
      <c r="D116" s="37"/>
      <c r="E116" s="37"/>
      <c r="F116" s="24" t="str">
        <f>IF(E18="","",E18)</f>
        <v>Vyplň údaj</v>
      </c>
      <c r="G116" s="37"/>
      <c r="H116" s="37"/>
      <c r="I116" s="29" t="s">
        <v>33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4"/>
      <c r="B118" s="185"/>
      <c r="C118" s="186" t="s">
        <v>98</v>
      </c>
      <c r="D118" s="187" t="s">
        <v>61</v>
      </c>
      <c r="E118" s="187" t="s">
        <v>57</v>
      </c>
      <c r="F118" s="187" t="s">
        <v>58</v>
      </c>
      <c r="G118" s="187" t="s">
        <v>99</v>
      </c>
      <c r="H118" s="187" t="s">
        <v>100</v>
      </c>
      <c r="I118" s="187" t="s">
        <v>101</v>
      </c>
      <c r="J118" s="188" t="s">
        <v>91</v>
      </c>
      <c r="K118" s="189" t="s">
        <v>102</v>
      </c>
      <c r="L118" s="190"/>
      <c r="M118" s="97" t="s">
        <v>1</v>
      </c>
      <c r="N118" s="98" t="s">
        <v>40</v>
      </c>
      <c r="O118" s="98" t="s">
        <v>103</v>
      </c>
      <c r="P118" s="98" t="s">
        <v>104</v>
      </c>
      <c r="Q118" s="98" t="s">
        <v>105</v>
      </c>
      <c r="R118" s="98" t="s">
        <v>106</v>
      </c>
      <c r="S118" s="98" t="s">
        <v>107</v>
      </c>
      <c r="T118" s="99" t="s">
        <v>108</v>
      </c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</row>
    <row r="119" s="2" customFormat="1" ht="22.8" customHeight="1">
      <c r="A119" s="35"/>
      <c r="B119" s="36"/>
      <c r="C119" s="104" t="s">
        <v>109</v>
      </c>
      <c r="D119" s="37"/>
      <c r="E119" s="37"/>
      <c r="F119" s="37"/>
      <c r="G119" s="37"/>
      <c r="H119" s="37"/>
      <c r="I119" s="37"/>
      <c r="J119" s="191">
        <f>BK119</f>
        <v>0</v>
      </c>
      <c r="K119" s="37"/>
      <c r="L119" s="41"/>
      <c r="M119" s="100"/>
      <c r="N119" s="192"/>
      <c r="O119" s="101"/>
      <c r="P119" s="193">
        <f>P120</f>
        <v>0</v>
      </c>
      <c r="Q119" s="101"/>
      <c r="R119" s="193">
        <f>R120</f>
        <v>0</v>
      </c>
      <c r="S119" s="101"/>
      <c r="T119" s="194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75</v>
      </c>
      <c r="AU119" s="14" t="s">
        <v>93</v>
      </c>
      <c r="BK119" s="195">
        <f>BK120</f>
        <v>0</v>
      </c>
    </row>
    <row r="120" s="12" customFormat="1" ht="25.92" customHeight="1">
      <c r="A120" s="12"/>
      <c r="B120" s="196"/>
      <c r="C120" s="197"/>
      <c r="D120" s="198" t="s">
        <v>75</v>
      </c>
      <c r="E120" s="199" t="s">
        <v>110</v>
      </c>
      <c r="F120" s="199" t="s">
        <v>111</v>
      </c>
      <c r="G120" s="197"/>
      <c r="H120" s="197"/>
      <c r="I120" s="200"/>
      <c r="J120" s="201">
        <f>BK120</f>
        <v>0</v>
      </c>
      <c r="K120" s="197"/>
      <c r="L120" s="202"/>
      <c r="M120" s="203"/>
      <c r="N120" s="204"/>
      <c r="O120" s="204"/>
      <c r="P120" s="205">
        <f>P121+P127</f>
        <v>0</v>
      </c>
      <c r="Q120" s="204"/>
      <c r="R120" s="205">
        <f>R121+R127</f>
        <v>0</v>
      </c>
      <c r="S120" s="204"/>
      <c r="T120" s="206">
        <f>T121+T127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7" t="s">
        <v>112</v>
      </c>
      <c r="AT120" s="208" t="s">
        <v>75</v>
      </c>
      <c r="AU120" s="208" t="s">
        <v>76</v>
      </c>
      <c r="AY120" s="207" t="s">
        <v>113</v>
      </c>
      <c r="BK120" s="209">
        <f>BK121+BK127</f>
        <v>0</v>
      </c>
    </row>
    <row r="121" s="12" customFormat="1" ht="22.8" customHeight="1">
      <c r="A121" s="12"/>
      <c r="B121" s="196"/>
      <c r="C121" s="197"/>
      <c r="D121" s="198" t="s">
        <v>75</v>
      </c>
      <c r="E121" s="210" t="s">
        <v>114</v>
      </c>
      <c r="F121" s="210" t="s">
        <v>115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SUM(P122:P126)</f>
        <v>0</v>
      </c>
      <c r="Q121" s="204"/>
      <c r="R121" s="205">
        <f>SUM(R122:R126)</f>
        <v>0</v>
      </c>
      <c r="S121" s="204"/>
      <c r="T121" s="206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112</v>
      </c>
      <c r="AT121" s="208" t="s">
        <v>75</v>
      </c>
      <c r="AU121" s="208" t="s">
        <v>84</v>
      </c>
      <c r="AY121" s="207" t="s">
        <v>113</v>
      </c>
      <c r="BK121" s="209">
        <f>SUM(BK122:BK126)</f>
        <v>0</v>
      </c>
    </row>
    <row r="122" s="2" customFormat="1" ht="33" customHeight="1">
      <c r="A122" s="35"/>
      <c r="B122" s="36"/>
      <c r="C122" s="212" t="s">
        <v>84</v>
      </c>
      <c r="D122" s="212" t="s">
        <v>116</v>
      </c>
      <c r="E122" s="213" t="s">
        <v>117</v>
      </c>
      <c r="F122" s="214" t="s">
        <v>118</v>
      </c>
      <c r="G122" s="215" t="s">
        <v>119</v>
      </c>
      <c r="H122" s="216">
        <v>1</v>
      </c>
      <c r="I122" s="217"/>
      <c r="J122" s="218">
        <f>ROUND(I122*H122,2)</f>
        <v>0</v>
      </c>
      <c r="K122" s="219"/>
      <c r="L122" s="41"/>
      <c r="M122" s="220" t="s">
        <v>1</v>
      </c>
      <c r="N122" s="221" t="s">
        <v>42</v>
      </c>
      <c r="O122" s="88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4" t="s">
        <v>120</v>
      </c>
      <c r="AT122" s="224" t="s">
        <v>116</v>
      </c>
      <c r="AU122" s="224" t="s">
        <v>112</v>
      </c>
      <c r="AY122" s="14" t="s">
        <v>113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4" t="s">
        <v>112</v>
      </c>
      <c r="BK122" s="225">
        <f>ROUND(I122*H122,2)</f>
        <v>0</v>
      </c>
      <c r="BL122" s="14" t="s">
        <v>120</v>
      </c>
      <c r="BM122" s="224" t="s">
        <v>121</v>
      </c>
    </row>
    <row r="123" s="2" customFormat="1" ht="37.8" customHeight="1">
      <c r="A123" s="35"/>
      <c r="B123" s="36"/>
      <c r="C123" s="212" t="s">
        <v>112</v>
      </c>
      <c r="D123" s="212" t="s">
        <v>116</v>
      </c>
      <c r="E123" s="213" t="s">
        <v>122</v>
      </c>
      <c r="F123" s="214" t="s">
        <v>123</v>
      </c>
      <c r="G123" s="215" t="s">
        <v>119</v>
      </c>
      <c r="H123" s="216">
        <v>1</v>
      </c>
      <c r="I123" s="217"/>
      <c r="J123" s="218">
        <f>ROUND(I123*H123,2)</f>
        <v>0</v>
      </c>
      <c r="K123" s="219"/>
      <c r="L123" s="41"/>
      <c r="M123" s="220" t="s">
        <v>1</v>
      </c>
      <c r="N123" s="221" t="s">
        <v>42</v>
      </c>
      <c r="O123" s="88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4" t="s">
        <v>120</v>
      </c>
      <c r="AT123" s="224" t="s">
        <v>116</v>
      </c>
      <c r="AU123" s="224" t="s">
        <v>112</v>
      </c>
      <c r="AY123" s="14" t="s">
        <v>113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4" t="s">
        <v>112</v>
      </c>
      <c r="BK123" s="225">
        <f>ROUND(I123*H123,2)</f>
        <v>0</v>
      </c>
      <c r="BL123" s="14" t="s">
        <v>120</v>
      </c>
      <c r="BM123" s="224" t="s">
        <v>124</v>
      </c>
    </row>
    <row r="124" s="2" customFormat="1" ht="37.8" customHeight="1">
      <c r="A124" s="35"/>
      <c r="B124" s="36"/>
      <c r="C124" s="212" t="s">
        <v>125</v>
      </c>
      <c r="D124" s="212" t="s">
        <v>116</v>
      </c>
      <c r="E124" s="213" t="s">
        <v>126</v>
      </c>
      <c r="F124" s="214" t="s">
        <v>127</v>
      </c>
      <c r="G124" s="215" t="s">
        <v>119</v>
      </c>
      <c r="H124" s="216">
        <v>1</v>
      </c>
      <c r="I124" s="217"/>
      <c r="J124" s="218">
        <f>ROUND(I124*H124,2)</f>
        <v>0</v>
      </c>
      <c r="K124" s="219"/>
      <c r="L124" s="41"/>
      <c r="M124" s="220" t="s">
        <v>1</v>
      </c>
      <c r="N124" s="221" t="s">
        <v>42</v>
      </c>
      <c r="O124" s="88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4" t="s">
        <v>120</v>
      </c>
      <c r="AT124" s="224" t="s">
        <v>116</v>
      </c>
      <c r="AU124" s="224" t="s">
        <v>112</v>
      </c>
      <c r="AY124" s="14" t="s">
        <v>113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4" t="s">
        <v>112</v>
      </c>
      <c r="BK124" s="225">
        <f>ROUND(I124*H124,2)</f>
        <v>0</v>
      </c>
      <c r="BL124" s="14" t="s">
        <v>120</v>
      </c>
      <c r="BM124" s="224" t="s">
        <v>128</v>
      </c>
    </row>
    <row r="125" s="2" customFormat="1" ht="24.15" customHeight="1">
      <c r="A125" s="35"/>
      <c r="B125" s="36"/>
      <c r="C125" s="212" t="s">
        <v>129</v>
      </c>
      <c r="D125" s="212" t="s">
        <v>116</v>
      </c>
      <c r="E125" s="213" t="s">
        <v>130</v>
      </c>
      <c r="F125" s="214" t="s">
        <v>131</v>
      </c>
      <c r="G125" s="215" t="s">
        <v>119</v>
      </c>
      <c r="H125" s="216">
        <v>1</v>
      </c>
      <c r="I125" s="217"/>
      <c r="J125" s="218">
        <f>ROUND(I125*H125,2)</f>
        <v>0</v>
      </c>
      <c r="K125" s="219"/>
      <c r="L125" s="41"/>
      <c r="M125" s="220" t="s">
        <v>1</v>
      </c>
      <c r="N125" s="221" t="s">
        <v>42</v>
      </c>
      <c r="O125" s="88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4" t="s">
        <v>120</v>
      </c>
      <c r="AT125" s="224" t="s">
        <v>116</v>
      </c>
      <c r="AU125" s="224" t="s">
        <v>112</v>
      </c>
      <c r="AY125" s="14" t="s">
        <v>113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4" t="s">
        <v>112</v>
      </c>
      <c r="BK125" s="225">
        <f>ROUND(I125*H125,2)</f>
        <v>0</v>
      </c>
      <c r="BL125" s="14" t="s">
        <v>120</v>
      </c>
      <c r="BM125" s="224" t="s">
        <v>132</v>
      </c>
    </row>
    <row r="126" s="2" customFormat="1" ht="24.15" customHeight="1">
      <c r="A126" s="35"/>
      <c r="B126" s="36"/>
      <c r="C126" s="212" t="s">
        <v>133</v>
      </c>
      <c r="D126" s="212" t="s">
        <v>116</v>
      </c>
      <c r="E126" s="213" t="s">
        <v>134</v>
      </c>
      <c r="F126" s="214" t="s">
        <v>135</v>
      </c>
      <c r="G126" s="215" t="s">
        <v>119</v>
      </c>
      <c r="H126" s="216">
        <v>1</v>
      </c>
      <c r="I126" s="217"/>
      <c r="J126" s="218">
        <f>ROUND(I126*H126,2)</f>
        <v>0</v>
      </c>
      <c r="K126" s="219"/>
      <c r="L126" s="41"/>
      <c r="M126" s="220" t="s">
        <v>1</v>
      </c>
      <c r="N126" s="221" t="s">
        <v>42</v>
      </c>
      <c r="O126" s="88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4" t="s">
        <v>120</v>
      </c>
      <c r="AT126" s="224" t="s">
        <v>116</v>
      </c>
      <c r="AU126" s="224" t="s">
        <v>112</v>
      </c>
      <c r="AY126" s="14" t="s">
        <v>113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4" t="s">
        <v>112</v>
      </c>
      <c r="BK126" s="225">
        <f>ROUND(I126*H126,2)</f>
        <v>0</v>
      </c>
      <c r="BL126" s="14" t="s">
        <v>120</v>
      </c>
      <c r="BM126" s="224" t="s">
        <v>136</v>
      </c>
    </row>
    <row r="127" s="12" customFormat="1" ht="22.8" customHeight="1">
      <c r="A127" s="12"/>
      <c r="B127" s="196"/>
      <c r="C127" s="197"/>
      <c r="D127" s="198" t="s">
        <v>75</v>
      </c>
      <c r="E127" s="210" t="s">
        <v>137</v>
      </c>
      <c r="F127" s="210" t="s">
        <v>138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SUM(P128:P133)</f>
        <v>0</v>
      </c>
      <c r="Q127" s="204"/>
      <c r="R127" s="205">
        <f>SUM(R128:R133)</f>
        <v>0</v>
      </c>
      <c r="S127" s="204"/>
      <c r="T127" s="206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112</v>
      </c>
      <c r="AT127" s="208" t="s">
        <v>75</v>
      </c>
      <c r="AU127" s="208" t="s">
        <v>84</v>
      </c>
      <c r="AY127" s="207" t="s">
        <v>113</v>
      </c>
      <c r="BK127" s="209">
        <f>SUM(BK128:BK133)</f>
        <v>0</v>
      </c>
    </row>
    <row r="128" s="2" customFormat="1" ht="24.15" customHeight="1">
      <c r="A128" s="35"/>
      <c r="B128" s="36"/>
      <c r="C128" s="212" t="s">
        <v>139</v>
      </c>
      <c r="D128" s="212" t="s">
        <v>116</v>
      </c>
      <c r="E128" s="213" t="s">
        <v>140</v>
      </c>
      <c r="F128" s="214" t="s">
        <v>141</v>
      </c>
      <c r="G128" s="215" t="s">
        <v>142</v>
      </c>
      <c r="H128" s="216">
        <v>1</v>
      </c>
      <c r="I128" s="217"/>
      <c r="J128" s="218">
        <f>ROUND(I128*H128,2)</f>
        <v>0</v>
      </c>
      <c r="K128" s="219"/>
      <c r="L128" s="41"/>
      <c r="M128" s="220" t="s">
        <v>1</v>
      </c>
      <c r="N128" s="221" t="s">
        <v>42</v>
      </c>
      <c r="O128" s="88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4" t="s">
        <v>120</v>
      </c>
      <c r="AT128" s="224" t="s">
        <v>116</v>
      </c>
      <c r="AU128" s="224" t="s">
        <v>112</v>
      </c>
      <c r="AY128" s="14" t="s">
        <v>113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4" t="s">
        <v>112</v>
      </c>
      <c r="BK128" s="225">
        <f>ROUND(I128*H128,2)</f>
        <v>0</v>
      </c>
      <c r="BL128" s="14" t="s">
        <v>120</v>
      </c>
      <c r="BM128" s="224" t="s">
        <v>143</v>
      </c>
    </row>
    <row r="129" s="2" customFormat="1" ht="21.75" customHeight="1">
      <c r="A129" s="35"/>
      <c r="B129" s="36"/>
      <c r="C129" s="212" t="s">
        <v>144</v>
      </c>
      <c r="D129" s="212" t="s">
        <v>116</v>
      </c>
      <c r="E129" s="213" t="s">
        <v>145</v>
      </c>
      <c r="F129" s="214" t="s">
        <v>146</v>
      </c>
      <c r="G129" s="215" t="s">
        <v>142</v>
      </c>
      <c r="H129" s="216">
        <v>1</v>
      </c>
      <c r="I129" s="217"/>
      <c r="J129" s="218">
        <f>ROUND(I129*H129,2)</f>
        <v>0</v>
      </c>
      <c r="K129" s="219"/>
      <c r="L129" s="41"/>
      <c r="M129" s="220" t="s">
        <v>1</v>
      </c>
      <c r="N129" s="221" t="s">
        <v>42</v>
      </c>
      <c r="O129" s="88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4" t="s">
        <v>120</v>
      </c>
      <c r="AT129" s="224" t="s">
        <v>116</v>
      </c>
      <c r="AU129" s="224" t="s">
        <v>112</v>
      </c>
      <c r="AY129" s="14" t="s">
        <v>113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4" t="s">
        <v>112</v>
      </c>
      <c r="BK129" s="225">
        <f>ROUND(I129*H129,2)</f>
        <v>0</v>
      </c>
      <c r="BL129" s="14" t="s">
        <v>120</v>
      </c>
      <c r="BM129" s="224" t="s">
        <v>147</v>
      </c>
    </row>
    <row r="130" s="2" customFormat="1" ht="24.15" customHeight="1">
      <c r="A130" s="35"/>
      <c r="B130" s="36"/>
      <c r="C130" s="212" t="s">
        <v>148</v>
      </c>
      <c r="D130" s="212" t="s">
        <v>116</v>
      </c>
      <c r="E130" s="213" t="s">
        <v>149</v>
      </c>
      <c r="F130" s="214" t="s">
        <v>150</v>
      </c>
      <c r="G130" s="215" t="s">
        <v>142</v>
      </c>
      <c r="H130" s="216">
        <v>1</v>
      </c>
      <c r="I130" s="217"/>
      <c r="J130" s="218">
        <f>ROUND(I130*H130,2)</f>
        <v>0</v>
      </c>
      <c r="K130" s="219"/>
      <c r="L130" s="41"/>
      <c r="M130" s="220" t="s">
        <v>1</v>
      </c>
      <c r="N130" s="221" t="s">
        <v>42</v>
      </c>
      <c r="O130" s="88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4" t="s">
        <v>120</v>
      </c>
      <c r="AT130" s="224" t="s">
        <v>116</v>
      </c>
      <c r="AU130" s="224" t="s">
        <v>112</v>
      </c>
      <c r="AY130" s="14" t="s">
        <v>113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4" t="s">
        <v>112</v>
      </c>
      <c r="BK130" s="225">
        <f>ROUND(I130*H130,2)</f>
        <v>0</v>
      </c>
      <c r="BL130" s="14" t="s">
        <v>120</v>
      </c>
      <c r="BM130" s="224" t="s">
        <v>151</v>
      </c>
    </row>
    <row r="131" s="2" customFormat="1" ht="24.15" customHeight="1">
      <c r="A131" s="35"/>
      <c r="B131" s="36"/>
      <c r="C131" s="212" t="s">
        <v>152</v>
      </c>
      <c r="D131" s="212" t="s">
        <v>116</v>
      </c>
      <c r="E131" s="213" t="s">
        <v>153</v>
      </c>
      <c r="F131" s="214" t="s">
        <v>154</v>
      </c>
      <c r="G131" s="215" t="s">
        <v>142</v>
      </c>
      <c r="H131" s="216">
        <v>1</v>
      </c>
      <c r="I131" s="217"/>
      <c r="J131" s="218">
        <f>ROUND(I131*H131,2)</f>
        <v>0</v>
      </c>
      <c r="K131" s="219"/>
      <c r="L131" s="41"/>
      <c r="M131" s="220" t="s">
        <v>1</v>
      </c>
      <c r="N131" s="221" t="s">
        <v>42</v>
      </c>
      <c r="O131" s="88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4" t="s">
        <v>120</v>
      </c>
      <c r="AT131" s="224" t="s">
        <v>116</v>
      </c>
      <c r="AU131" s="224" t="s">
        <v>112</v>
      </c>
      <c r="AY131" s="14" t="s">
        <v>113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4" t="s">
        <v>112</v>
      </c>
      <c r="BK131" s="225">
        <f>ROUND(I131*H131,2)</f>
        <v>0</v>
      </c>
      <c r="BL131" s="14" t="s">
        <v>120</v>
      </c>
      <c r="BM131" s="224" t="s">
        <v>155</v>
      </c>
    </row>
    <row r="132" s="2" customFormat="1" ht="24.15" customHeight="1">
      <c r="A132" s="35"/>
      <c r="B132" s="36"/>
      <c r="C132" s="212" t="s">
        <v>156</v>
      </c>
      <c r="D132" s="212" t="s">
        <v>116</v>
      </c>
      <c r="E132" s="213" t="s">
        <v>157</v>
      </c>
      <c r="F132" s="214" t="s">
        <v>158</v>
      </c>
      <c r="G132" s="215" t="s">
        <v>142</v>
      </c>
      <c r="H132" s="216">
        <v>1</v>
      </c>
      <c r="I132" s="217"/>
      <c r="J132" s="218">
        <f>ROUND(I132*H132,2)</f>
        <v>0</v>
      </c>
      <c r="K132" s="219"/>
      <c r="L132" s="41"/>
      <c r="M132" s="220" t="s">
        <v>1</v>
      </c>
      <c r="N132" s="221" t="s">
        <v>42</v>
      </c>
      <c r="O132" s="88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4" t="s">
        <v>120</v>
      </c>
      <c r="AT132" s="224" t="s">
        <v>116</v>
      </c>
      <c r="AU132" s="224" t="s">
        <v>112</v>
      </c>
      <c r="AY132" s="14" t="s">
        <v>113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4" t="s">
        <v>112</v>
      </c>
      <c r="BK132" s="225">
        <f>ROUND(I132*H132,2)</f>
        <v>0</v>
      </c>
      <c r="BL132" s="14" t="s">
        <v>120</v>
      </c>
      <c r="BM132" s="224" t="s">
        <v>159</v>
      </c>
    </row>
    <row r="133" s="2" customFormat="1" ht="16.5" customHeight="1">
      <c r="A133" s="35"/>
      <c r="B133" s="36"/>
      <c r="C133" s="212" t="s">
        <v>160</v>
      </c>
      <c r="D133" s="212" t="s">
        <v>116</v>
      </c>
      <c r="E133" s="213" t="s">
        <v>161</v>
      </c>
      <c r="F133" s="214" t="s">
        <v>162</v>
      </c>
      <c r="G133" s="215" t="s">
        <v>142</v>
      </c>
      <c r="H133" s="216">
        <v>2</v>
      </c>
      <c r="I133" s="217"/>
      <c r="J133" s="218">
        <f>ROUND(I133*H133,2)</f>
        <v>0</v>
      </c>
      <c r="K133" s="219"/>
      <c r="L133" s="41"/>
      <c r="M133" s="226" t="s">
        <v>1</v>
      </c>
      <c r="N133" s="227" t="s">
        <v>42</v>
      </c>
      <c r="O133" s="228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120</v>
      </c>
      <c r="AT133" s="224" t="s">
        <v>116</v>
      </c>
      <c r="AU133" s="224" t="s">
        <v>112</v>
      </c>
      <c r="AY133" s="14" t="s">
        <v>113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112</v>
      </c>
      <c r="BK133" s="225">
        <f>ROUND(I133*H133,2)</f>
        <v>0</v>
      </c>
      <c r="BL133" s="14" t="s">
        <v>120</v>
      </c>
      <c r="BM133" s="224" t="s">
        <v>163</v>
      </c>
    </row>
    <row r="134" s="2" customFormat="1" ht="6.96" customHeight="1">
      <c r="A134" s="35"/>
      <c r="B134" s="63"/>
      <c r="C134" s="64"/>
      <c r="D134" s="64"/>
      <c r="E134" s="64"/>
      <c r="F134" s="64"/>
      <c r="G134" s="64"/>
      <c r="H134" s="64"/>
      <c r="I134" s="64"/>
      <c r="J134" s="64"/>
      <c r="K134" s="64"/>
      <c r="L134" s="41"/>
      <c r="M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</sheetData>
  <sheetProtection sheet="1" autoFilter="0" formatColumns="0" formatRows="0" objects="1" scenarios="1" spinCount="100000" saltValue="Cw3HpIRY6a7nGhscOJD34KmYdZ6SaIGPfU/r5rWNCZqLxXwtVnX0RXa3kL0qcOiy/XbgfpHnrxcj/otf2OjHLg==" hashValue="gU8ZfsN5hSlvQwHU7LHAatnSl0j1X0+le2uxmwd22y9InN+GHa6AZRD5cnU2BiEB+Tt9FCj+FuL93nkGXVzCCg==" algorithmName="SHA-512" password="CC35"/>
  <autoFilter ref="C118:K13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2021-08-24T09:08:44Z</dcterms:created>
  <dcterms:modified xsi:type="dcterms:W3CDTF">2021-08-24T09:08:49Z</dcterms:modified>
</cp:coreProperties>
</file>